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00" windowHeight="6735" tabRatio="275" activeTab="0"/>
  </bookViews>
  <sheets>
    <sheet name="результати 2016" sheetId="1" r:id="rId1"/>
  </sheets>
  <definedNames>
    <definedName name="_xlnm.Print_Area" localSheetId="0">'результати 2016'!$A$1:$Q$53</definedName>
  </definedNames>
  <calcPr calcMode="manual" fullCalcOnLoad="1"/>
</workbook>
</file>

<file path=xl/sharedStrings.xml><?xml version="1.0" encoding="utf-8"?>
<sst xmlns="http://schemas.openxmlformats.org/spreadsheetml/2006/main" count="125" uniqueCount="73">
  <si>
    <t>Кадастровий номер земельної ділянки</t>
  </si>
  <si>
    <t>Площа земельної ділянки, га</t>
  </si>
  <si>
    <t>Каланчацький район</t>
  </si>
  <si>
    <t>Місце розташування земельної ділянки (сільська,селищна рада)</t>
  </si>
  <si>
    <t>Цільове призначення (функціональне використання)</t>
  </si>
  <si>
    <t>Всього</t>
  </si>
  <si>
    <t>Чаплинський район</t>
  </si>
  <si>
    <t xml:space="preserve">Преображенська </t>
  </si>
  <si>
    <t>6525483500:06:012:0001</t>
  </si>
  <si>
    <t>Великолепетиський район</t>
  </si>
  <si>
    <t>Рубанівська</t>
  </si>
  <si>
    <t>6521285500:06:047:0004</t>
  </si>
  <si>
    <t>Великоолександрівський район</t>
  </si>
  <si>
    <t xml:space="preserve">Новокам'янська </t>
  </si>
  <si>
    <t>6520983500:02:001:0147</t>
  </si>
  <si>
    <t>6520983500:02:001:0146</t>
  </si>
  <si>
    <t>Тарасівська</t>
  </si>
  <si>
    <t>6525085000:09:018:0004</t>
  </si>
  <si>
    <t>Нормативна грошова оцінка земельної ділянки станом на 01.01.2016, грн</t>
  </si>
  <si>
    <t>відсотків від нормативної грошової оцінки земельної ділянки, %</t>
  </si>
  <si>
    <t>грн (станом на 01.01.2016)</t>
  </si>
  <si>
    <t>Каховський район</t>
  </si>
  <si>
    <t>Асканія-Нова</t>
  </si>
  <si>
    <t>Хрестівська</t>
  </si>
  <si>
    <t>Дата проведення торгів</t>
  </si>
  <si>
    <t>Угіддя</t>
  </si>
  <si>
    <t>Стартова ціна лота (стартовий розмір річної орендної плати)</t>
  </si>
  <si>
    <t>РЕЗУЛЬТАТИ ТОРГІВ</t>
  </si>
  <si>
    <t>розмір річної орендної плати за результатами торгів</t>
  </si>
  <si>
    <t>відсотків від нормативної грошової оцінки, %</t>
  </si>
  <si>
    <t>грн</t>
  </si>
  <si>
    <t>Торги не відбулись (причина)</t>
  </si>
  <si>
    <t>Результати торгів анульовано (причина)</t>
  </si>
  <si>
    <t>кількість лотів</t>
  </si>
  <si>
    <t>для ведення товарного с/г виробництва</t>
  </si>
  <si>
    <t>№ лоту згідно наказу ГУ від 23.10.2014 № 21-81/19-14 (зі змінами)</t>
  </si>
  <si>
    <t>рілля</t>
  </si>
  <si>
    <t>пасовища</t>
  </si>
  <si>
    <t>для ведення фермерського господарства</t>
  </si>
  <si>
    <t>Новотроїцький район</t>
  </si>
  <si>
    <t>Підстепненська</t>
  </si>
  <si>
    <t>6525083000:03:038:0001</t>
  </si>
  <si>
    <t>Кількість учасників торгів</t>
  </si>
  <si>
    <t>Князе-Григорівська</t>
  </si>
  <si>
    <t>6521282200:05:046:0001</t>
  </si>
  <si>
    <t>Василівська</t>
  </si>
  <si>
    <t>6524480400:03:001:0048</t>
  </si>
  <si>
    <t>Новоолександрівська</t>
  </si>
  <si>
    <t>6523283100:02:001:0023</t>
  </si>
  <si>
    <t>Червоночабанська</t>
  </si>
  <si>
    <t>6523287700:07:001:0127</t>
  </si>
  <si>
    <t>6523287700:10:001:0001</t>
  </si>
  <si>
    <t>Дудчинська</t>
  </si>
  <si>
    <t>6523581500:04:001:0087</t>
  </si>
  <si>
    <t>6525455300:06:001:0260</t>
  </si>
  <si>
    <t>6525481500:03:001:0058</t>
  </si>
  <si>
    <t>Генічеський район</t>
  </si>
  <si>
    <t>Павлівська</t>
  </si>
  <si>
    <t>6522183000:02:001:0009</t>
  </si>
  <si>
    <t>6522183000:02:001:0010</t>
  </si>
  <si>
    <t>6522183000:02:001:0012</t>
  </si>
  <si>
    <t>Новоолексіївська</t>
  </si>
  <si>
    <t>6522155400:02:001:0018</t>
  </si>
  <si>
    <t>6522183000:02:001:0038</t>
  </si>
  <si>
    <r>
      <t>№ аукціону на сайті Держгеокадастру</t>
    </r>
    <r>
      <rPr>
        <b/>
        <u val="single"/>
        <sz val="14"/>
        <rFont val="Times New Roman"/>
        <family val="1"/>
      </rPr>
      <t xml:space="preserve"> (lan.gov.ua) </t>
    </r>
    <r>
      <rPr>
        <b/>
        <sz val="14"/>
        <rFont val="Times New Roman"/>
        <family val="1"/>
      </rPr>
      <t>в розділі "Земельні аукціони"</t>
    </r>
  </si>
  <si>
    <t>інші (піски)</t>
  </si>
  <si>
    <t>6525083000:03:029:0001</t>
  </si>
  <si>
    <t>6525083000:03:037:0001</t>
  </si>
  <si>
    <t>6525083000:03:030:0001</t>
  </si>
  <si>
    <t>багаторічні насадження</t>
  </si>
  <si>
    <t>Олешківський (Цюрупинський) район</t>
  </si>
  <si>
    <t>Всього по області у березні 2017 року</t>
  </si>
  <si>
    <t xml:space="preserve">Земельні ділянки сільськогосподарського призначення державної власності, права оренди на які планується реалізувати на земельних торгах у формі аукціону у березні 2017 року                                                                                                                                         (організатор торгів -  Головне управління Держгеокадастру у Херсонській області)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</si>
</sst>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[$-FC19]d\ mmmm\ yyyy\ &quot;г.&quot;"/>
    <numFmt numFmtId="187" formatCode="0.0"/>
    <numFmt numFmtId="188" formatCode="0.00000"/>
    <numFmt numFmtId="189" formatCode="#,##0.0"/>
    <numFmt numFmtId="190" formatCode="#,##0.000"/>
    <numFmt numFmtId="191" formatCode="#,##0.0000"/>
    <numFmt numFmtId="192" formatCode="0.000000000"/>
    <numFmt numFmtId="193" formatCode="0.00000000"/>
    <numFmt numFmtId="194" formatCode="0.0000000"/>
    <numFmt numFmtId="195" formatCode="0.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"/>
      <family val="0"/>
    </font>
    <font>
      <b/>
      <sz val="14"/>
      <name val="Times New Roman"/>
      <family val="1"/>
    </font>
    <font>
      <b/>
      <sz val="14"/>
      <name val="Times"/>
      <family val="0"/>
    </font>
    <font>
      <b/>
      <sz val="12"/>
      <name val="Times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91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91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19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191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view="pageBreakPreview" zoomScale="55" zoomScaleNormal="120" zoomScaleSheetLayoutView="55" zoomScalePageLayoutView="0" workbookViewId="0" topLeftCell="A31">
      <selection activeCell="N11" sqref="N11"/>
    </sheetView>
  </sheetViews>
  <sheetFormatPr defaultColWidth="9.00390625" defaultRowHeight="12.75"/>
  <cols>
    <col min="1" max="1" width="7.00390625" style="2" customWidth="1"/>
    <col min="2" max="2" width="14.625" style="2" customWidth="1"/>
    <col min="3" max="3" width="31.25390625" style="7" customWidth="1"/>
    <col min="4" max="4" width="18.25390625" style="7" customWidth="1"/>
    <col min="5" max="5" width="13.875" style="8" customWidth="1"/>
    <col min="6" max="6" width="14.875" style="8" customWidth="1"/>
    <col min="7" max="7" width="29.00390625" style="2" customWidth="1"/>
    <col min="8" max="8" width="17.875" style="9" customWidth="1"/>
    <col min="9" max="9" width="10.375" style="2" customWidth="1"/>
    <col min="10" max="10" width="16.875" style="9" customWidth="1"/>
    <col min="11" max="11" width="10.25390625" style="9" customWidth="1"/>
    <col min="12" max="12" width="16.875" style="9" customWidth="1"/>
    <col min="13" max="13" width="14.625" style="2" customWidth="1"/>
    <col min="14" max="14" width="18.75390625" style="2" customWidth="1"/>
    <col min="15" max="15" width="13.75390625" style="2" customWidth="1"/>
    <col min="16" max="16" width="15.125" style="6" customWidth="1"/>
    <col min="17" max="17" width="14.625" style="12" customWidth="1"/>
    <col min="18" max="16384" width="9.125" style="2" customWidth="1"/>
  </cols>
  <sheetData>
    <row r="1" spans="3:17" s="1" customFormat="1" ht="17.25" customHeight="1">
      <c r="C1" s="3"/>
      <c r="D1" s="3"/>
      <c r="E1" s="4"/>
      <c r="F1" s="4"/>
      <c r="H1" s="5"/>
      <c r="J1" s="5"/>
      <c r="K1" s="5"/>
      <c r="L1" s="5"/>
      <c r="P1" s="10"/>
      <c r="Q1" s="11"/>
    </row>
    <row r="2" spans="1:17" s="1" customFormat="1" ht="56.25" customHeight="1">
      <c r="A2" s="40" t="s">
        <v>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8.75" customHeight="1">
      <c r="A3" s="43" t="s">
        <v>33</v>
      </c>
      <c r="B3" s="43" t="s">
        <v>35</v>
      </c>
      <c r="C3" s="43" t="s">
        <v>3</v>
      </c>
      <c r="D3" s="43" t="s">
        <v>4</v>
      </c>
      <c r="E3" s="48" t="s">
        <v>1</v>
      </c>
      <c r="F3" s="48" t="s">
        <v>25</v>
      </c>
      <c r="G3" s="43" t="s">
        <v>0</v>
      </c>
      <c r="H3" s="45" t="s">
        <v>18</v>
      </c>
      <c r="I3" s="43" t="s">
        <v>26</v>
      </c>
      <c r="J3" s="43"/>
      <c r="K3" s="44" t="s">
        <v>27</v>
      </c>
      <c r="L3" s="44"/>
      <c r="M3" s="44"/>
      <c r="N3" s="44"/>
      <c r="O3" s="43" t="s">
        <v>24</v>
      </c>
      <c r="P3" s="44" t="s">
        <v>64</v>
      </c>
      <c r="Q3" s="44" t="s">
        <v>42</v>
      </c>
    </row>
    <row r="4" spans="1:17" ht="6" customHeight="1">
      <c r="A4" s="43"/>
      <c r="B4" s="43"/>
      <c r="C4" s="43"/>
      <c r="D4" s="43"/>
      <c r="E4" s="48"/>
      <c r="F4" s="48"/>
      <c r="G4" s="43"/>
      <c r="H4" s="45"/>
      <c r="I4" s="43"/>
      <c r="J4" s="43"/>
      <c r="K4" s="44"/>
      <c r="L4" s="44"/>
      <c r="M4" s="44"/>
      <c r="N4" s="44"/>
      <c r="O4" s="43"/>
      <c r="P4" s="44"/>
      <c r="Q4" s="44"/>
    </row>
    <row r="5" spans="1:17" ht="39.75" customHeight="1">
      <c r="A5" s="43"/>
      <c r="B5" s="43"/>
      <c r="C5" s="43"/>
      <c r="D5" s="43"/>
      <c r="E5" s="48"/>
      <c r="F5" s="48"/>
      <c r="G5" s="43"/>
      <c r="H5" s="45"/>
      <c r="I5" s="43"/>
      <c r="J5" s="43"/>
      <c r="K5" s="44"/>
      <c r="L5" s="44"/>
      <c r="M5" s="44"/>
      <c r="N5" s="44"/>
      <c r="O5" s="43"/>
      <c r="P5" s="44"/>
      <c r="Q5" s="44"/>
    </row>
    <row r="6" spans="1:17" ht="59.25" customHeight="1">
      <c r="A6" s="43"/>
      <c r="B6" s="43"/>
      <c r="C6" s="43"/>
      <c r="D6" s="43"/>
      <c r="E6" s="48"/>
      <c r="F6" s="48"/>
      <c r="G6" s="43"/>
      <c r="H6" s="45"/>
      <c r="I6" s="43" t="s">
        <v>19</v>
      </c>
      <c r="J6" s="45" t="s">
        <v>20</v>
      </c>
      <c r="K6" s="46" t="s">
        <v>28</v>
      </c>
      <c r="L6" s="46"/>
      <c r="M6" s="46" t="s">
        <v>31</v>
      </c>
      <c r="N6" s="46" t="s">
        <v>32</v>
      </c>
      <c r="O6" s="43"/>
      <c r="P6" s="44"/>
      <c r="Q6" s="44"/>
    </row>
    <row r="7" spans="1:17" ht="135" customHeight="1">
      <c r="A7" s="43"/>
      <c r="B7" s="43"/>
      <c r="C7" s="43"/>
      <c r="D7" s="43"/>
      <c r="E7" s="48"/>
      <c r="F7" s="48"/>
      <c r="G7" s="43"/>
      <c r="H7" s="45"/>
      <c r="I7" s="43"/>
      <c r="J7" s="45"/>
      <c r="K7" s="17" t="s">
        <v>29</v>
      </c>
      <c r="L7" s="17" t="s">
        <v>30</v>
      </c>
      <c r="M7" s="46"/>
      <c r="N7" s="46"/>
      <c r="O7" s="43"/>
      <c r="P7" s="44"/>
      <c r="Q7" s="44"/>
    </row>
    <row r="8" spans="1:17" ht="29.25" customHeight="1">
      <c r="A8" s="41" t="s">
        <v>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18"/>
    </row>
    <row r="9" spans="1:17" s="13" customFormat="1" ht="66" customHeight="1">
      <c r="A9" s="22">
        <v>1</v>
      </c>
      <c r="B9" s="23">
        <v>2</v>
      </c>
      <c r="C9" s="23" t="s">
        <v>10</v>
      </c>
      <c r="D9" s="23" t="s">
        <v>34</v>
      </c>
      <c r="E9" s="24">
        <v>6.9501</v>
      </c>
      <c r="F9" s="24" t="s">
        <v>36</v>
      </c>
      <c r="G9" s="23" t="s">
        <v>11</v>
      </c>
      <c r="H9" s="25">
        <v>268285.39</v>
      </c>
      <c r="I9" s="26">
        <v>4</v>
      </c>
      <c r="J9" s="27">
        <f>H9*0.04</f>
        <v>10731.4156</v>
      </c>
      <c r="K9" s="28"/>
      <c r="L9" s="28"/>
      <c r="M9" s="29"/>
      <c r="N9" s="28"/>
      <c r="O9" s="30">
        <v>42807</v>
      </c>
      <c r="P9" s="34">
        <v>7058</v>
      </c>
      <c r="Q9" s="34"/>
    </row>
    <row r="10" spans="1:17" s="13" customFormat="1" ht="81" customHeight="1">
      <c r="A10" s="23">
        <v>1</v>
      </c>
      <c r="B10" s="23">
        <v>81</v>
      </c>
      <c r="C10" s="23" t="s">
        <v>43</v>
      </c>
      <c r="D10" s="23" t="s">
        <v>34</v>
      </c>
      <c r="E10" s="24">
        <v>49.9996</v>
      </c>
      <c r="F10" s="24" t="s">
        <v>36</v>
      </c>
      <c r="G10" s="23" t="s">
        <v>44</v>
      </c>
      <c r="H10" s="25">
        <v>1776371.7</v>
      </c>
      <c r="I10" s="23">
        <v>4</v>
      </c>
      <c r="J10" s="25">
        <v>71054.87</v>
      </c>
      <c r="K10" s="29"/>
      <c r="L10" s="29"/>
      <c r="M10" s="23"/>
      <c r="N10" s="33"/>
      <c r="O10" s="31">
        <v>42807</v>
      </c>
      <c r="P10" s="33">
        <v>7059</v>
      </c>
      <c r="Q10" s="34"/>
    </row>
    <row r="11" spans="1:17" ht="31.5" customHeight="1">
      <c r="A11" s="34">
        <f>SUM(A9:A10)</f>
        <v>2</v>
      </c>
      <c r="B11" s="33" t="s">
        <v>5</v>
      </c>
      <c r="C11" s="22"/>
      <c r="D11" s="33"/>
      <c r="E11" s="32">
        <f>SUM(E9:E10)</f>
        <v>56.9497</v>
      </c>
      <c r="F11" s="32"/>
      <c r="G11" s="33"/>
      <c r="H11" s="29"/>
      <c r="I11" s="33"/>
      <c r="J11" s="28">
        <f>SUM(J9:J10)</f>
        <v>81786.2856</v>
      </c>
      <c r="K11" s="28"/>
      <c r="L11" s="28"/>
      <c r="M11" s="28"/>
      <c r="N11" s="28"/>
      <c r="O11" s="22"/>
      <c r="P11" s="34"/>
      <c r="Q11" s="18"/>
    </row>
    <row r="12" spans="1:17" ht="27.75" customHeight="1">
      <c r="A12" s="42" t="s">
        <v>12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18"/>
    </row>
    <row r="13" spans="1:17" ht="75" customHeight="1">
      <c r="A13" s="22">
        <v>1</v>
      </c>
      <c r="B13" s="23">
        <v>3</v>
      </c>
      <c r="C13" s="23" t="s">
        <v>13</v>
      </c>
      <c r="D13" s="23" t="s">
        <v>34</v>
      </c>
      <c r="E13" s="24">
        <v>6.3698</v>
      </c>
      <c r="F13" s="24" t="s">
        <v>36</v>
      </c>
      <c r="G13" s="23" t="s">
        <v>14</v>
      </c>
      <c r="H13" s="25">
        <v>220096.27</v>
      </c>
      <c r="I13" s="26">
        <v>4</v>
      </c>
      <c r="J13" s="27">
        <f>H13*0.04</f>
        <v>8803.8508</v>
      </c>
      <c r="K13" s="28"/>
      <c r="L13" s="28"/>
      <c r="M13" s="29"/>
      <c r="N13" s="28"/>
      <c r="O13" s="31">
        <v>42807</v>
      </c>
      <c r="P13" s="34">
        <v>7061</v>
      </c>
      <c r="Q13" s="18"/>
    </row>
    <row r="14" spans="1:17" ht="76.5" customHeight="1">
      <c r="A14" s="22">
        <v>1</v>
      </c>
      <c r="B14" s="23">
        <v>4</v>
      </c>
      <c r="C14" s="23" t="s">
        <v>13</v>
      </c>
      <c r="D14" s="23" t="s">
        <v>34</v>
      </c>
      <c r="E14" s="24">
        <v>2.5534</v>
      </c>
      <c r="F14" s="24" t="s">
        <v>37</v>
      </c>
      <c r="G14" s="23" t="s">
        <v>15</v>
      </c>
      <c r="H14" s="25">
        <v>8661.02</v>
      </c>
      <c r="I14" s="26">
        <v>4</v>
      </c>
      <c r="J14" s="27">
        <f>H14*0.04</f>
        <v>346.4408</v>
      </c>
      <c r="K14" s="28"/>
      <c r="L14" s="28"/>
      <c r="M14" s="29"/>
      <c r="N14" s="28"/>
      <c r="O14" s="31">
        <v>42807</v>
      </c>
      <c r="P14" s="34">
        <v>7061</v>
      </c>
      <c r="Q14" s="18"/>
    </row>
    <row r="15" spans="1:17" s="6" customFormat="1" ht="35.25" customHeight="1">
      <c r="A15" s="34">
        <f>SUM(A13:A14)</f>
        <v>2</v>
      </c>
      <c r="B15" s="33" t="s">
        <v>5</v>
      </c>
      <c r="C15" s="34"/>
      <c r="D15" s="33"/>
      <c r="E15" s="32">
        <f>SUM(E13:E14)</f>
        <v>8.9232</v>
      </c>
      <c r="F15" s="32"/>
      <c r="G15" s="33"/>
      <c r="H15" s="29"/>
      <c r="I15" s="33"/>
      <c r="J15" s="28">
        <f>SUM(J13:J14)</f>
        <v>9150.2916</v>
      </c>
      <c r="K15" s="28"/>
      <c r="L15" s="28"/>
      <c r="M15" s="28"/>
      <c r="N15" s="28"/>
      <c r="O15" s="34"/>
      <c r="P15" s="34"/>
      <c r="Q15" s="18"/>
    </row>
    <row r="16" spans="1:17" s="6" customFormat="1" ht="27.75" customHeight="1">
      <c r="A16" s="42" t="s">
        <v>56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18"/>
    </row>
    <row r="17" spans="1:17" s="6" customFormat="1" ht="81" customHeight="1">
      <c r="A17" s="22">
        <v>1</v>
      </c>
      <c r="B17" s="23">
        <v>39</v>
      </c>
      <c r="C17" s="22" t="s">
        <v>57</v>
      </c>
      <c r="D17" s="23" t="s">
        <v>34</v>
      </c>
      <c r="E17" s="24">
        <v>50.4198</v>
      </c>
      <c r="F17" s="24" t="s">
        <v>37</v>
      </c>
      <c r="G17" s="23" t="s">
        <v>58</v>
      </c>
      <c r="H17" s="25">
        <v>215942.96</v>
      </c>
      <c r="I17" s="26">
        <v>4</v>
      </c>
      <c r="J17" s="27">
        <v>8637.72</v>
      </c>
      <c r="K17" s="27"/>
      <c r="L17" s="28"/>
      <c r="M17" s="28"/>
      <c r="N17" s="28"/>
      <c r="O17" s="30">
        <v>42817</v>
      </c>
      <c r="P17" s="34">
        <v>7159</v>
      </c>
      <c r="Q17" s="18"/>
    </row>
    <row r="18" spans="1:17" s="6" customFormat="1" ht="78" customHeight="1">
      <c r="A18" s="22">
        <v>1</v>
      </c>
      <c r="B18" s="23">
        <v>40</v>
      </c>
      <c r="C18" s="22" t="s">
        <v>57</v>
      </c>
      <c r="D18" s="23" t="s">
        <v>34</v>
      </c>
      <c r="E18" s="24">
        <v>39.5714</v>
      </c>
      <c r="F18" s="24" t="s">
        <v>36</v>
      </c>
      <c r="G18" s="23" t="s">
        <v>59</v>
      </c>
      <c r="H18" s="25">
        <v>1208173.41</v>
      </c>
      <c r="I18" s="26">
        <v>4</v>
      </c>
      <c r="J18" s="27">
        <v>48326.94</v>
      </c>
      <c r="K18" s="27"/>
      <c r="L18" s="28"/>
      <c r="M18" s="28"/>
      <c r="N18" s="28"/>
      <c r="O18" s="30">
        <v>42817</v>
      </c>
      <c r="P18" s="34">
        <v>7159</v>
      </c>
      <c r="Q18" s="18"/>
    </row>
    <row r="19" spans="1:17" s="6" customFormat="1" ht="64.5" customHeight="1">
      <c r="A19" s="22">
        <v>1</v>
      </c>
      <c r="B19" s="23">
        <v>41</v>
      </c>
      <c r="C19" s="22" t="s">
        <v>57</v>
      </c>
      <c r="D19" s="23" t="s">
        <v>34</v>
      </c>
      <c r="E19" s="24">
        <v>12.1633</v>
      </c>
      <c r="F19" s="24" t="s">
        <v>36</v>
      </c>
      <c r="G19" s="23" t="s">
        <v>60</v>
      </c>
      <c r="H19" s="25">
        <v>370767.46</v>
      </c>
      <c r="I19" s="26">
        <v>4</v>
      </c>
      <c r="J19" s="27">
        <v>14830.7</v>
      </c>
      <c r="K19" s="27"/>
      <c r="L19" s="28"/>
      <c r="M19" s="28"/>
      <c r="N19" s="28"/>
      <c r="O19" s="30">
        <v>42817</v>
      </c>
      <c r="P19" s="34">
        <v>7159</v>
      </c>
      <c r="Q19" s="18"/>
    </row>
    <row r="20" spans="1:17" s="6" customFormat="1" ht="68.25" customHeight="1">
      <c r="A20" s="22">
        <v>1</v>
      </c>
      <c r="B20" s="23">
        <v>37</v>
      </c>
      <c r="C20" s="22" t="s">
        <v>61</v>
      </c>
      <c r="D20" s="23" t="s">
        <v>34</v>
      </c>
      <c r="E20" s="24">
        <v>48.6353</v>
      </c>
      <c r="F20" s="24" t="s">
        <v>36</v>
      </c>
      <c r="G20" s="23" t="s">
        <v>62</v>
      </c>
      <c r="H20" s="25">
        <v>1431867.49</v>
      </c>
      <c r="I20" s="26">
        <v>4</v>
      </c>
      <c r="J20" s="27">
        <v>57274.7</v>
      </c>
      <c r="K20" s="27"/>
      <c r="L20" s="28"/>
      <c r="M20" s="28"/>
      <c r="N20" s="28"/>
      <c r="O20" s="30">
        <v>42817</v>
      </c>
      <c r="P20" s="34">
        <v>7159</v>
      </c>
      <c r="Q20" s="18"/>
    </row>
    <row r="21" spans="1:17" s="6" customFormat="1" ht="69.75" customHeight="1">
      <c r="A21" s="22">
        <v>1</v>
      </c>
      <c r="B21" s="23">
        <v>38</v>
      </c>
      <c r="C21" s="22" t="s">
        <v>57</v>
      </c>
      <c r="D21" s="23" t="s">
        <v>34</v>
      </c>
      <c r="E21" s="24">
        <v>145.0238</v>
      </c>
      <c r="F21" s="24" t="s">
        <v>37</v>
      </c>
      <c r="G21" s="23" t="s">
        <v>63</v>
      </c>
      <c r="H21" s="25">
        <v>620973.57</v>
      </c>
      <c r="I21" s="26">
        <v>4</v>
      </c>
      <c r="J21" s="27">
        <v>24838.94</v>
      </c>
      <c r="K21" s="27"/>
      <c r="L21" s="28"/>
      <c r="M21" s="28"/>
      <c r="N21" s="28"/>
      <c r="O21" s="30">
        <v>42817</v>
      </c>
      <c r="P21" s="34">
        <v>7159</v>
      </c>
      <c r="Q21" s="18"/>
    </row>
    <row r="22" spans="1:17" s="6" customFormat="1" ht="27.75" customHeight="1">
      <c r="A22" s="34">
        <f>SUM(A17:A21)</f>
        <v>5</v>
      </c>
      <c r="B22" s="33"/>
      <c r="C22" s="34"/>
      <c r="D22" s="33"/>
      <c r="E22" s="32">
        <f>SUM(E17:E21)</f>
        <v>295.81359999999995</v>
      </c>
      <c r="F22" s="32"/>
      <c r="G22" s="33"/>
      <c r="H22" s="29"/>
      <c r="I22" s="33"/>
      <c r="J22" s="28">
        <f>SUM(J17:J21)</f>
        <v>153909</v>
      </c>
      <c r="K22" s="28"/>
      <c r="L22" s="28"/>
      <c r="M22" s="28"/>
      <c r="N22" s="28"/>
      <c r="O22" s="34"/>
      <c r="P22" s="34"/>
      <c r="Q22" s="18"/>
    </row>
    <row r="23" spans="1:17" ht="33" customHeight="1">
      <c r="A23" s="42" t="s">
        <v>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18"/>
    </row>
    <row r="24" spans="1:17" ht="66" customHeight="1">
      <c r="A24" s="23">
        <v>1</v>
      </c>
      <c r="B24" s="23">
        <v>97</v>
      </c>
      <c r="C24" s="23" t="s">
        <v>47</v>
      </c>
      <c r="D24" s="23" t="s">
        <v>38</v>
      </c>
      <c r="E24" s="24">
        <v>40</v>
      </c>
      <c r="F24" s="24" t="s">
        <v>37</v>
      </c>
      <c r="G24" s="23" t="s">
        <v>48</v>
      </c>
      <c r="H24" s="25">
        <v>132342.99</v>
      </c>
      <c r="I24" s="23">
        <v>4</v>
      </c>
      <c r="J24" s="25">
        <f>H24*0.04</f>
        <v>5293.719599999999</v>
      </c>
      <c r="K24" s="25"/>
      <c r="L24" s="25"/>
      <c r="M24" s="29"/>
      <c r="N24" s="23"/>
      <c r="O24" s="31">
        <v>42808</v>
      </c>
      <c r="P24" s="33">
        <v>7064</v>
      </c>
      <c r="Q24" s="18"/>
    </row>
    <row r="25" spans="1:17" ht="81" customHeight="1">
      <c r="A25" s="23">
        <v>1</v>
      </c>
      <c r="B25" s="23">
        <v>90</v>
      </c>
      <c r="C25" s="23" t="s">
        <v>49</v>
      </c>
      <c r="D25" s="23" t="s">
        <v>34</v>
      </c>
      <c r="E25" s="24">
        <v>16.4157</v>
      </c>
      <c r="F25" s="24" t="s">
        <v>37</v>
      </c>
      <c r="G25" s="23" t="s">
        <v>50</v>
      </c>
      <c r="H25" s="25">
        <v>50158.17</v>
      </c>
      <c r="I25" s="23">
        <v>4</v>
      </c>
      <c r="J25" s="25">
        <f>H25*0.04</f>
        <v>2006.3268</v>
      </c>
      <c r="K25" s="25"/>
      <c r="L25" s="25"/>
      <c r="M25" s="33"/>
      <c r="N25" s="23"/>
      <c r="O25" s="31">
        <v>42807</v>
      </c>
      <c r="P25" s="33">
        <v>7063</v>
      </c>
      <c r="Q25" s="18"/>
    </row>
    <row r="26" spans="1:17" ht="77.25" customHeight="1">
      <c r="A26" s="23">
        <v>1</v>
      </c>
      <c r="B26" s="23">
        <v>107</v>
      </c>
      <c r="C26" s="23" t="s">
        <v>49</v>
      </c>
      <c r="D26" s="23" t="s">
        <v>38</v>
      </c>
      <c r="E26" s="24">
        <v>296.1706</v>
      </c>
      <c r="F26" s="24" t="s">
        <v>36</v>
      </c>
      <c r="G26" s="23" t="s">
        <v>51</v>
      </c>
      <c r="H26" s="25">
        <v>8062854.84</v>
      </c>
      <c r="I26" s="23">
        <v>4</v>
      </c>
      <c r="J26" s="25">
        <f>H26*0.04</f>
        <v>322514.1936</v>
      </c>
      <c r="K26" s="25"/>
      <c r="L26" s="25"/>
      <c r="M26" s="23"/>
      <c r="N26" s="29"/>
      <c r="O26" s="31">
        <v>42808</v>
      </c>
      <c r="P26" s="33">
        <v>7065</v>
      </c>
      <c r="Q26" s="18"/>
    </row>
    <row r="27" spans="1:17" ht="32.25" customHeight="1">
      <c r="A27" s="34">
        <f>SUM(A24:A26)</f>
        <v>3</v>
      </c>
      <c r="B27" s="33" t="s">
        <v>5</v>
      </c>
      <c r="C27" s="23"/>
      <c r="D27" s="23"/>
      <c r="E27" s="32">
        <f>SUM(E24:E26)</f>
        <v>352.5863</v>
      </c>
      <c r="F27" s="32"/>
      <c r="G27" s="23"/>
      <c r="H27" s="25"/>
      <c r="I27" s="23"/>
      <c r="J27" s="28">
        <f>SUM(J24:J26)</f>
        <v>329814.24</v>
      </c>
      <c r="K27" s="28"/>
      <c r="L27" s="28"/>
      <c r="M27" s="28"/>
      <c r="N27" s="28"/>
      <c r="O27" s="22"/>
      <c r="P27" s="34"/>
      <c r="Q27" s="18"/>
    </row>
    <row r="28" spans="1:17" ht="30" customHeight="1">
      <c r="A28" s="49" t="s">
        <v>21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8"/>
    </row>
    <row r="29" spans="1:17" s="13" customFormat="1" ht="69" customHeight="1">
      <c r="A29" s="23">
        <v>1</v>
      </c>
      <c r="B29" s="23">
        <v>106</v>
      </c>
      <c r="C29" s="23" t="s">
        <v>52</v>
      </c>
      <c r="D29" s="23" t="s">
        <v>34</v>
      </c>
      <c r="E29" s="24">
        <v>107.47</v>
      </c>
      <c r="F29" s="24" t="s">
        <v>37</v>
      </c>
      <c r="G29" s="23" t="s">
        <v>53</v>
      </c>
      <c r="H29" s="25">
        <v>387264.67</v>
      </c>
      <c r="I29" s="23">
        <v>4</v>
      </c>
      <c r="J29" s="27">
        <f>H29*0.04</f>
        <v>15490.5868</v>
      </c>
      <c r="K29" s="28"/>
      <c r="L29" s="28"/>
      <c r="M29" s="33"/>
      <c r="N29" s="23"/>
      <c r="O29" s="31">
        <v>42808</v>
      </c>
      <c r="P29" s="33">
        <v>7066</v>
      </c>
      <c r="Q29" s="34"/>
    </row>
    <row r="30" spans="1:17" s="6" customFormat="1" ht="33" customHeight="1">
      <c r="A30" s="34">
        <f>SUM(A29)</f>
        <v>1</v>
      </c>
      <c r="B30" s="33" t="s">
        <v>5</v>
      </c>
      <c r="C30" s="34"/>
      <c r="D30" s="33"/>
      <c r="E30" s="32">
        <f>SUM(E29)</f>
        <v>107.47</v>
      </c>
      <c r="F30" s="32"/>
      <c r="G30" s="33"/>
      <c r="H30" s="29"/>
      <c r="I30" s="33"/>
      <c r="J30" s="28">
        <f>SUM(J29)</f>
        <v>15490.5868</v>
      </c>
      <c r="K30" s="28"/>
      <c r="L30" s="28"/>
      <c r="M30" s="28"/>
      <c r="N30" s="28"/>
      <c r="O30" s="34"/>
      <c r="P30" s="34"/>
      <c r="Q30" s="34"/>
    </row>
    <row r="31" spans="1:17" s="6" customFormat="1" ht="29.25" customHeight="1">
      <c r="A31" s="49" t="s">
        <v>39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</row>
    <row r="32" spans="1:17" s="14" customFormat="1" ht="71.25" customHeight="1">
      <c r="A32" s="23">
        <v>1</v>
      </c>
      <c r="B32" s="23">
        <v>58</v>
      </c>
      <c r="C32" s="23" t="s">
        <v>45</v>
      </c>
      <c r="D32" s="23" t="s">
        <v>34</v>
      </c>
      <c r="E32" s="24">
        <v>91.1446</v>
      </c>
      <c r="F32" s="24" t="s">
        <v>36</v>
      </c>
      <c r="G32" s="23" t="s">
        <v>46</v>
      </c>
      <c r="H32" s="25">
        <v>2375403.32</v>
      </c>
      <c r="I32" s="23">
        <v>4</v>
      </c>
      <c r="J32" s="27">
        <f>H32*0.04</f>
        <v>95016.13279999999</v>
      </c>
      <c r="K32" s="29"/>
      <c r="L32" s="29"/>
      <c r="M32" s="33"/>
      <c r="N32" s="23"/>
      <c r="O32" s="31">
        <v>42818</v>
      </c>
      <c r="P32" s="33">
        <v>7067</v>
      </c>
      <c r="Q32" s="34"/>
    </row>
    <row r="33" spans="1:17" s="6" customFormat="1" ht="41.25" customHeight="1">
      <c r="A33" s="34">
        <f>SUM(A32)</f>
        <v>1</v>
      </c>
      <c r="B33" s="33" t="s">
        <v>5</v>
      </c>
      <c r="C33" s="34"/>
      <c r="D33" s="33"/>
      <c r="E33" s="32">
        <f>SUM(E32)</f>
        <v>91.1446</v>
      </c>
      <c r="F33" s="32"/>
      <c r="G33" s="33"/>
      <c r="H33" s="29"/>
      <c r="I33" s="33"/>
      <c r="J33" s="28">
        <f>SUM(J32)</f>
        <v>95016.13279999999</v>
      </c>
      <c r="K33" s="28"/>
      <c r="L33" s="28"/>
      <c r="M33" s="28"/>
      <c r="N33" s="28"/>
      <c r="O33" s="34"/>
      <c r="P33" s="34"/>
      <c r="Q33" s="34"/>
    </row>
    <row r="34" spans="1:17" ht="28.5" customHeight="1">
      <c r="A34" s="42" t="s">
        <v>70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34"/>
    </row>
    <row r="35" spans="1:17" s="13" customFormat="1" ht="74.25" customHeight="1">
      <c r="A35" s="22">
        <v>1</v>
      </c>
      <c r="B35" s="23">
        <v>32</v>
      </c>
      <c r="C35" s="23" t="s">
        <v>16</v>
      </c>
      <c r="D35" s="23" t="s">
        <v>34</v>
      </c>
      <c r="E35" s="24">
        <v>0.85</v>
      </c>
      <c r="F35" s="24" t="s">
        <v>36</v>
      </c>
      <c r="G35" s="23" t="s">
        <v>17</v>
      </c>
      <c r="H35" s="25">
        <v>43245.78</v>
      </c>
      <c r="I35" s="26">
        <v>4</v>
      </c>
      <c r="J35" s="27">
        <f>H35*0.04</f>
        <v>1729.8312</v>
      </c>
      <c r="K35" s="28"/>
      <c r="L35" s="28"/>
      <c r="M35" s="29"/>
      <c r="N35" s="28"/>
      <c r="O35" s="30">
        <v>42807</v>
      </c>
      <c r="P35" s="34">
        <v>7068</v>
      </c>
      <c r="Q35" s="34"/>
    </row>
    <row r="36" spans="1:17" s="13" customFormat="1" ht="73.5" customHeight="1">
      <c r="A36" s="22">
        <v>1</v>
      </c>
      <c r="B36" s="23">
        <v>86</v>
      </c>
      <c r="C36" s="23" t="s">
        <v>40</v>
      </c>
      <c r="D36" s="23" t="s">
        <v>38</v>
      </c>
      <c r="E36" s="24">
        <v>13.5747</v>
      </c>
      <c r="F36" s="24" t="s">
        <v>37</v>
      </c>
      <c r="G36" s="23" t="s">
        <v>41</v>
      </c>
      <c r="H36" s="25">
        <v>25067.18</v>
      </c>
      <c r="I36" s="26">
        <v>4</v>
      </c>
      <c r="J36" s="27">
        <f>H36*0.04</f>
        <v>1002.6872000000001</v>
      </c>
      <c r="K36" s="28"/>
      <c r="L36" s="28"/>
      <c r="M36" s="29"/>
      <c r="N36" s="28"/>
      <c r="O36" s="30">
        <v>42810</v>
      </c>
      <c r="P36" s="34">
        <v>7069</v>
      </c>
      <c r="Q36" s="34"/>
    </row>
    <row r="37" spans="1:17" s="13" customFormat="1" ht="78" customHeight="1">
      <c r="A37" s="22">
        <v>1</v>
      </c>
      <c r="B37" s="23">
        <v>88</v>
      </c>
      <c r="C37" s="23" t="s">
        <v>40</v>
      </c>
      <c r="D37" s="23" t="s">
        <v>38</v>
      </c>
      <c r="E37" s="24">
        <v>13.8133</v>
      </c>
      <c r="F37" s="24" t="s">
        <v>69</v>
      </c>
      <c r="G37" s="23" t="s">
        <v>67</v>
      </c>
      <c r="H37" s="25">
        <v>590779.65</v>
      </c>
      <c r="I37" s="26">
        <v>4</v>
      </c>
      <c r="J37" s="27">
        <v>23631.19</v>
      </c>
      <c r="K37" s="28"/>
      <c r="L37" s="28"/>
      <c r="M37" s="29"/>
      <c r="N37" s="28"/>
      <c r="O37" s="30">
        <v>42810</v>
      </c>
      <c r="P37" s="34">
        <v>7069</v>
      </c>
      <c r="Q37" s="34"/>
    </row>
    <row r="38" spans="1:17" s="13" customFormat="1" ht="66.75" customHeight="1">
      <c r="A38" s="22">
        <v>1</v>
      </c>
      <c r="B38" s="23">
        <v>87</v>
      </c>
      <c r="C38" s="23" t="s">
        <v>40</v>
      </c>
      <c r="D38" s="23" t="s">
        <v>38</v>
      </c>
      <c r="E38" s="24">
        <v>15.1507</v>
      </c>
      <c r="F38" s="24" t="s">
        <v>65</v>
      </c>
      <c r="G38" s="23" t="s">
        <v>68</v>
      </c>
      <c r="H38" s="25">
        <v>412350.09</v>
      </c>
      <c r="I38" s="26">
        <v>4</v>
      </c>
      <c r="J38" s="27">
        <v>16494</v>
      </c>
      <c r="K38" s="28"/>
      <c r="L38" s="28"/>
      <c r="M38" s="29"/>
      <c r="N38" s="28"/>
      <c r="O38" s="30">
        <v>42810</v>
      </c>
      <c r="P38" s="34">
        <v>7069</v>
      </c>
      <c r="Q38" s="34"/>
    </row>
    <row r="39" spans="1:17" s="13" customFormat="1" ht="85.5" customHeight="1">
      <c r="A39" s="22">
        <v>1</v>
      </c>
      <c r="B39" s="23">
        <v>89</v>
      </c>
      <c r="C39" s="23" t="s">
        <v>40</v>
      </c>
      <c r="D39" s="23" t="s">
        <v>38</v>
      </c>
      <c r="E39" s="24">
        <v>32</v>
      </c>
      <c r="F39" s="24" t="s">
        <v>65</v>
      </c>
      <c r="G39" s="23" t="s">
        <v>66</v>
      </c>
      <c r="H39" s="25">
        <v>870930.24</v>
      </c>
      <c r="I39" s="26">
        <v>4</v>
      </c>
      <c r="J39" s="27">
        <v>34837.21</v>
      </c>
      <c r="K39" s="28"/>
      <c r="L39" s="28"/>
      <c r="M39" s="29"/>
      <c r="N39" s="28"/>
      <c r="O39" s="30">
        <v>42810</v>
      </c>
      <c r="P39" s="34">
        <v>7069</v>
      </c>
      <c r="Q39" s="34"/>
    </row>
    <row r="40" spans="1:17" ht="39" customHeight="1">
      <c r="A40" s="34">
        <f>SUM(A35:A39)</f>
        <v>5</v>
      </c>
      <c r="B40" s="33" t="s">
        <v>5</v>
      </c>
      <c r="C40" s="22"/>
      <c r="D40" s="33"/>
      <c r="E40" s="32">
        <f>SUM(E35:E39)</f>
        <v>75.3887</v>
      </c>
      <c r="F40" s="24"/>
      <c r="G40" s="33"/>
      <c r="H40" s="29"/>
      <c r="I40" s="33"/>
      <c r="J40" s="29">
        <f>SUM(J35:J39)</f>
        <v>77694.9184</v>
      </c>
      <c r="K40" s="29"/>
      <c r="L40" s="29"/>
      <c r="M40" s="29"/>
      <c r="N40" s="29"/>
      <c r="O40" s="22"/>
      <c r="P40" s="34"/>
      <c r="Q40" s="34"/>
    </row>
    <row r="41" spans="1:17" ht="27" customHeight="1">
      <c r="A41" s="49" t="s">
        <v>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34"/>
    </row>
    <row r="42" spans="1:17" s="13" customFormat="1" ht="77.25" customHeight="1">
      <c r="A42" s="22">
        <v>1</v>
      </c>
      <c r="B42" s="22">
        <v>27</v>
      </c>
      <c r="C42" s="23" t="s">
        <v>7</v>
      </c>
      <c r="D42" s="23" t="s">
        <v>34</v>
      </c>
      <c r="E42" s="24">
        <v>50</v>
      </c>
      <c r="F42" s="24" t="s">
        <v>36</v>
      </c>
      <c r="G42" s="23" t="s">
        <v>8</v>
      </c>
      <c r="H42" s="25">
        <v>1783044.44</v>
      </c>
      <c r="I42" s="26">
        <v>4</v>
      </c>
      <c r="J42" s="27">
        <f>H42*0.04</f>
        <v>71321.7776</v>
      </c>
      <c r="K42" s="28"/>
      <c r="L42" s="28"/>
      <c r="M42" s="29"/>
      <c r="N42" s="29"/>
      <c r="O42" s="31">
        <v>42809</v>
      </c>
      <c r="P42" s="34">
        <v>7070</v>
      </c>
      <c r="Q42" s="34"/>
    </row>
    <row r="43" spans="1:17" s="13" customFormat="1" ht="90" customHeight="1">
      <c r="A43" s="23">
        <v>1</v>
      </c>
      <c r="B43" s="23">
        <v>31</v>
      </c>
      <c r="C43" s="23" t="s">
        <v>22</v>
      </c>
      <c r="D43" s="23" t="s">
        <v>34</v>
      </c>
      <c r="E43" s="24">
        <v>97.5953</v>
      </c>
      <c r="F43" s="24" t="s">
        <v>37</v>
      </c>
      <c r="G43" s="23" t="s">
        <v>54</v>
      </c>
      <c r="H43" s="25">
        <v>351083.17</v>
      </c>
      <c r="I43" s="23">
        <v>4</v>
      </c>
      <c r="J43" s="25">
        <f>H43*0.04</f>
        <v>14043.326799999999</v>
      </c>
      <c r="K43" s="28"/>
      <c r="L43" s="28"/>
      <c r="M43" s="23"/>
      <c r="N43" s="33"/>
      <c r="O43" s="31">
        <v>42809</v>
      </c>
      <c r="P43" s="33">
        <v>7070</v>
      </c>
      <c r="Q43" s="34"/>
    </row>
    <row r="44" spans="1:17" s="13" customFormat="1" ht="67.5" customHeight="1">
      <c r="A44" s="23">
        <v>1</v>
      </c>
      <c r="B44" s="23">
        <v>95</v>
      </c>
      <c r="C44" s="23" t="s">
        <v>23</v>
      </c>
      <c r="D44" s="23" t="s">
        <v>34</v>
      </c>
      <c r="E44" s="24">
        <v>26.357</v>
      </c>
      <c r="F44" s="24" t="s">
        <v>36</v>
      </c>
      <c r="G44" s="23" t="s">
        <v>55</v>
      </c>
      <c r="H44" s="25">
        <v>1132865.35</v>
      </c>
      <c r="I44" s="23">
        <v>4</v>
      </c>
      <c r="J44" s="25">
        <f>H44*0.04</f>
        <v>45314.614</v>
      </c>
      <c r="K44" s="28"/>
      <c r="L44" s="28"/>
      <c r="M44" s="23"/>
      <c r="N44" s="23"/>
      <c r="O44" s="31">
        <v>42810</v>
      </c>
      <c r="P44" s="33">
        <v>7071</v>
      </c>
      <c r="Q44" s="34"/>
    </row>
    <row r="45" spans="1:17" ht="42" customHeight="1">
      <c r="A45" s="18">
        <f>SUM(A42:A44)</f>
        <v>3</v>
      </c>
      <c r="B45" s="18" t="s">
        <v>5</v>
      </c>
      <c r="C45" s="21"/>
      <c r="D45" s="15"/>
      <c r="E45" s="19">
        <f>SUM(E42:E44)</f>
        <v>173.9523</v>
      </c>
      <c r="F45" s="19"/>
      <c r="G45" s="15"/>
      <c r="H45" s="16"/>
      <c r="I45" s="21"/>
      <c r="J45" s="20">
        <f>SUM(J42:J44)</f>
        <v>130679.7184</v>
      </c>
      <c r="K45" s="20"/>
      <c r="L45" s="20"/>
      <c r="M45" s="20"/>
      <c r="N45" s="20"/>
      <c r="O45" s="21"/>
      <c r="P45" s="18"/>
      <c r="Q45" s="18"/>
    </row>
    <row r="46" spans="1:17" ht="30.75" customHeight="1">
      <c r="A46" s="21"/>
      <c r="B46" s="47"/>
      <c r="C46" s="47"/>
      <c r="D46" s="47"/>
      <c r="E46" s="47"/>
      <c r="F46" s="47"/>
      <c r="G46" s="47"/>
      <c r="H46" s="47"/>
      <c r="I46" s="47"/>
      <c r="J46" s="47"/>
      <c r="K46" s="20"/>
      <c r="L46" s="20"/>
      <c r="M46" s="20"/>
      <c r="N46" s="20"/>
      <c r="O46" s="21"/>
      <c r="P46" s="18"/>
      <c r="Q46" s="18"/>
    </row>
    <row r="47" spans="1:17" ht="89.25" customHeight="1">
      <c r="A47" s="35">
        <f>A11+A15+A22+A27+A30+A33+A40+A45</f>
        <v>22</v>
      </c>
      <c r="B47" s="36" t="s">
        <v>71</v>
      </c>
      <c r="C47" s="37"/>
      <c r="D47" s="36"/>
      <c r="E47" s="38">
        <f>E11+E15+E22+E27+E30+E33+E40+E45</f>
        <v>1162.2284</v>
      </c>
      <c r="F47" s="38"/>
      <c r="G47" s="35"/>
      <c r="H47" s="39"/>
      <c r="I47" s="35"/>
      <c r="J47" s="39">
        <f>J11+J15+J22+J27+J30+J33+J40+J45</f>
        <v>893541.1736</v>
      </c>
      <c r="K47" s="39"/>
      <c r="L47" s="39"/>
      <c r="M47" s="35"/>
      <c r="N47" s="35"/>
      <c r="O47" s="35"/>
      <c r="P47" s="35"/>
      <c r="Q47" s="18"/>
    </row>
    <row r="48" ht="17.25" customHeight="1"/>
    <row r="49" spans="1:12" ht="18.75" hidden="1">
      <c r="A49" s="2" t="e">
        <f>#REF!+#REF!+#REF!+#REF!+#REF!+#REF!+#REF!+#REF!+#REF!+#REF!+#REF!+#REF!+#REF!+#REF!+#REF!+#REF!</f>
        <v>#REF!</v>
      </c>
      <c r="E49" s="8" t="e">
        <f>#REF!+#REF!+#REF!+#REF!+#REF!+#REF!+#REF!+#REF!+#REF!+#REF!+#REF!+#REF!+#REF!+#REF!+#REF!+#REF!</f>
        <v>#REF!</v>
      </c>
      <c r="J49" s="9" t="e">
        <f>#REF!+#REF!+#REF!+#REF!+#REF!+#REF!+#REF!+#REF!+#REF!+#REF!+#REF!+#REF!+#REF!+#REF!+#REF!+#REF!</f>
        <v>#REF!</v>
      </c>
      <c r="L49" s="9" t="e">
        <f>#REF!+#REF!+#REF!+#REF!+#REF!+#REF!+#REF!+#REF!+#REF!+#REF!+#REF!+#REF!+#REF!+#REF!+#REF!+#REF!</f>
        <v>#REF!</v>
      </c>
    </row>
    <row r="50" spans="1:10" ht="18.75" hidden="1">
      <c r="A50" s="2" t="e">
        <f>A11+#REF!+#REF!+#REF!+#REF!+#REF!+#REF!</f>
        <v>#REF!</v>
      </c>
      <c r="E50" s="8" t="e">
        <f>E11+#REF!+#REF!+#REF!+#REF!+#REF!+#REF!</f>
        <v>#REF!</v>
      </c>
      <c r="J50" s="9" t="e">
        <f>J11+#REF!+#REF!+#REF!+#REF!+#REF!+#REF!</f>
        <v>#REF!</v>
      </c>
    </row>
  </sheetData>
  <sheetProtection/>
  <mergeCells count="28">
    <mergeCell ref="M6:M7"/>
    <mergeCell ref="A34:P34"/>
    <mergeCell ref="A41:P41"/>
    <mergeCell ref="H3:H7"/>
    <mergeCell ref="G3:G7"/>
    <mergeCell ref="E3:E7"/>
    <mergeCell ref="A23:P23"/>
    <mergeCell ref="A16:P16"/>
    <mergeCell ref="B46:J46"/>
    <mergeCell ref="D3:D7"/>
    <mergeCell ref="F3:F7"/>
    <mergeCell ref="A31:P31"/>
    <mergeCell ref="A28:P28"/>
    <mergeCell ref="A3:A7"/>
    <mergeCell ref="I3:J5"/>
    <mergeCell ref="K6:L6"/>
    <mergeCell ref="K3:N5"/>
    <mergeCell ref="O3:O7"/>
    <mergeCell ref="A2:Q2"/>
    <mergeCell ref="Q3:Q7"/>
    <mergeCell ref="A8:P8"/>
    <mergeCell ref="A12:P12"/>
    <mergeCell ref="I6:I7"/>
    <mergeCell ref="P3:P7"/>
    <mergeCell ref="J6:J7"/>
    <mergeCell ref="C3:C7"/>
    <mergeCell ref="N6:N7"/>
    <mergeCell ref="B3:B7"/>
  </mergeCells>
  <printOptions horizontalCentered="1"/>
  <pageMargins left="0.1968503937007874" right="0.1968503937007874" top="0.3937007874015748" bottom="0.3937007874015748" header="0" footer="0"/>
  <pageSetup fitToHeight="3" fitToWidth="1" horizontalDpi="600" verticalDpi="600" orientation="landscape" paperSize="9" scale="52" r:id="rId1"/>
  <rowBreaks count="1" manualBreakCount="1">
    <brk id="3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2017-02-22T15:20:45Z</cp:lastPrinted>
  <dcterms:created xsi:type="dcterms:W3CDTF">1999-01-17T05:18:40Z</dcterms:created>
  <dcterms:modified xsi:type="dcterms:W3CDTF">2017-02-22T15:20:47Z</dcterms:modified>
  <cp:category/>
  <cp:version/>
  <cp:contentType/>
  <cp:contentStatus/>
</cp:coreProperties>
</file>